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23" i="1" l="1"/>
  <c r="I23" i="1"/>
  <c r="H23" i="1"/>
  <c r="L23" i="1" s="1"/>
  <c r="G23" i="1"/>
  <c r="F23" i="1"/>
  <c r="K23" i="1" s="1"/>
  <c r="E23" i="1"/>
  <c r="O16" i="1" l="1"/>
  <c r="O15" i="1"/>
  <c r="O14" i="1"/>
  <c r="O11" i="1"/>
  <c r="M11" i="1"/>
  <c r="M17" i="1" s="1"/>
  <c r="M16" i="1"/>
  <c r="M15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I21" i="1" s="1"/>
  <c r="I24" i="1" s="1"/>
  <c r="H17" i="1"/>
  <c r="H21" i="1" s="1"/>
  <c r="H24" i="1" s="1"/>
  <c r="G17" i="1"/>
  <c r="G21" i="1" s="1"/>
  <c r="G24" i="1" s="1"/>
  <c r="F17" i="1"/>
  <c r="F21" i="1" s="1"/>
  <c r="E17" i="1"/>
  <c r="E21" i="1" s="1"/>
  <c r="O17" i="1" l="1"/>
  <c r="O21" i="1" s="1"/>
  <c r="O24" i="1" s="1"/>
  <c r="D18" i="1"/>
  <c r="K21" i="1"/>
  <c r="F24" i="1"/>
  <c r="E24" i="1"/>
  <c r="L21" i="1"/>
  <c r="M21" i="1"/>
  <c r="N17" i="1"/>
  <c r="N21" i="1" s="1"/>
  <c r="L24" i="1" l="1"/>
  <c r="M24" i="1"/>
  <c r="K24" i="1"/>
</calcChain>
</file>

<file path=xl/sharedStrings.xml><?xml version="1.0" encoding="utf-8"?>
<sst xmlns="http://schemas.openxmlformats.org/spreadsheetml/2006/main" count="93" uniqueCount="60">
  <si>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</si>
  <si>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</si>
  <si>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</si>
  <si>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</si>
  <si>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</si>
  <si>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</si>
  <si>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</si>
  <si>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</si>
  <si>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</si>
  <si>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</si>
  <si>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</si>
  <si>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</si>
  <si>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</si>
  <si>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</si>
  <si>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</si>
  <si>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</si>
  <si>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</si>
  <si>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</si>
  <si>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</si>
  <si>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</si>
  <si>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</si>
  <si>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</si>
  <si>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</si>
  <si>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</si>
  <si>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</si>
  <si>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</si>
  <si>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</si>
  <si>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</si>
  <si>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</si>
  <si>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</si>
  <si>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</si>
  <si>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</si>
  <si>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</si>
  <si>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</si>
  <si>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</si>
  <si>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YPJ = Ylihärmän Pesis-Junkkarit  (1996)</t>
  </si>
  <si>
    <t>Pesäkarhut = Pesäkarhut, Pori  (1985)</t>
  </si>
  <si>
    <t>9.</t>
  </si>
  <si>
    <t>Pesäkarhut</t>
  </si>
  <si>
    <t>mS</t>
  </si>
  <si>
    <t>4.</t>
  </si>
  <si>
    <t>play off</t>
  </si>
  <si>
    <t>11.</t>
  </si>
  <si>
    <t>YPJ</t>
  </si>
  <si>
    <t>superpesiskarsinta</t>
  </si>
  <si>
    <t>ykköspesis</t>
  </si>
  <si>
    <t>karsintasarja</t>
  </si>
  <si>
    <t>12.</t>
  </si>
  <si>
    <t>4.3.1969</t>
  </si>
  <si>
    <t>Katri Yliluoma os. Javanainen</t>
  </si>
  <si>
    <t>ykkössarja</t>
  </si>
  <si>
    <t>suomensarja</t>
  </si>
  <si>
    <t>ENSIMMÄISET</t>
  </si>
  <si>
    <t>Ottelu</t>
  </si>
  <si>
    <t>Lyöty juoksu</t>
  </si>
  <si>
    <t>Tuotu juoksu</t>
  </si>
  <si>
    <t>Kunnari</t>
  </si>
  <si>
    <t>10.  ottelu</t>
  </si>
  <si>
    <t>03.06. 1993  Viekiä - Pesäkarhut  11-6</t>
  </si>
  <si>
    <t xml:space="preserve">  24 v   2 kk 30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</si>
</sst>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49</v>
      </c>
      <c r="C1" s="2"/>
      <c r="D1" s="3"/>
      <c r="E1" s="3"/>
      <c r="F1" s="4" t="s">
        <v>48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9">
        <v>1986</v>
      </c>
      <c r="C4" s="69"/>
      <c r="D4" s="70" t="s">
        <v>38</v>
      </c>
      <c r="E4" s="69"/>
      <c r="F4" s="71" t="s">
        <v>51</v>
      </c>
      <c r="G4" s="72"/>
      <c r="H4" s="73"/>
      <c r="I4" s="69"/>
      <c r="J4" s="69"/>
      <c r="K4" s="69"/>
      <c r="L4" s="69"/>
      <c r="M4" s="69"/>
      <c r="N4" s="6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2">
        <v>1987</v>
      </c>
      <c r="C5" s="62"/>
      <c r="D5" s="63" t="s">
        <v>38</v>
      </c>
      <c r="E5" s="62"/>
      <c r="F5" s="65" t="s">
        <v>50</v>
      </c>
      <c r="G5" s="68"/>
      <c r="H5" s="67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2">
        <v>1988</v>
      </c>
      <c r="C6" s="62"/>
      <c r="D6" s="63" t="s">
        <v>38</v>
      </c>
      <c r="E6" s="62"/>
      <c r="F6" s="65" t="s">
        <v>50</v>
      </c>
      <c r="G6" s="68"/>
      <c r="H6" s="67"/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1989</v>
      </c>
      <c r="C7" s="62"/>
      <c r="D7" s="63" t="s">
        <v>38</v>
      </c>
      <c r="E7" s="64"/>
      <c r="F7" s="65" t="s">
        <v>50</v>
      </c>
      <c r="G7" s="68"/>
      <c r="H7" s="67"/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28">
        <v>2</v>
      </c>
      <c r="V7" s="28">
        <v>0</v>
      </c>
      <c r="W7" s="28">
        <v>1</v>
      </c>
      <c r="X7" s="28">
        <v>2</v>
      </c>
      <c r="Y7" s="28">
        <v>8</v>
      </c>
      <c r="Z7" s="27"/>
      <c r="AA7" s="27"/>
      <c r="AB7" s="27"/>
      <c r="AC7" s="27"/>
      <c r="AD7" s="27"/>
      <c r="AE7" s="27"/>
      <c r="AF7" s="61" t="s">
        <v>46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1990</v>
      </c>
      <c r="C8" s="62"/>
      <c r="D8" s="63" t="s">
        <v>38</v>
      </c>
      <c r="E8" s="62"/>
      <c r="F8" s="65" t="s">
        <v>50</v>
      </c>
      <c r="G8" s="68"/>
      <c r="H8" s="67"/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2">
        <v>1991</v>
      </c>
      <c r="C9" s="62"/>
      <c r="D9" s="63" t="s">
        <v>38</v>
      </c>
      <c r="E9" s="62"/>
      <c r="F9" s="65" t="s">
        <v>50</v>
      </c>
      <c r="G9" s="68"/>
      <c r="H9" s="67"/>
      <c r="I9" s="62"/>
      <c r="J9" s="62"/>
      <c r="K9" s="62"/>
      <c r="L9" s="62"/>
      <c r="M9" s="62"/>
      <c r="N9" s="62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2">
        <v>1992</v>
      </c>
      <c r="C10" s="62"/>
      <c r="D10" s="63" t="s">
        <v>38</v>
      </c>
      <c r="E10" s="62"/>
      <c r="F10" s="65" t="s">
        <v>45</v>
      </c>
      <c r="G10" s="68"/>
      <c r="H10" s="67"/>
      <c r="I10" s="62"/>
      <c r="J10" s="62"/>
      <c r="K10" s="62"/>
      <c r="L10" s="62"/>
      <c r="M10" s="62"/>
      <c r="N10" s="62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1993</v>
      </c>
      <c r="C11" s="27" t="s">
        <v>47</v>
      </c>
      <c r="D11" s="29" t="s">
        <v>38</v>
      </c>
      <c r="E11" s="59">
        <v>24</v>
      </c>
      <c r="F11" s="27">
        <v>2</v>
      </c>
      <c r="G11" s="27">
        <v>24</v>
      </c>
      <c r="H11" s="27">
        <v>18</v>
      </c>
      <c r="I11" s="27">
        <v>109</v>
      </c>
      <c r="J11" s="27">
        <v>20</v>
      </c>
      <c r="K11" s="27">
        <v>28</v>
      </c>
      <c r="L11" s="27">
        <v>35</v>
      </c>
      <c r="M11" s="27">
        <f>SUM(F11+G11)</f>
        <v>26</v>
      </c>
      <c r="N11" s="66">
        <v>0.56799999999999995</v>
      </c>
      <c r="O11" s="37">
        <f>PRODUCT(I11/N11)</f>
        <v>191.90140845070425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1994</v>
      </c>
      <c r="C12" s="27"/>
      <c r="D12" s="29"/>
      <c r="E12" s="59"/>
      <c r="F12" s="27"/>
      <c r="G12" s="27"/>
      <c r="H12" s="27"/>
      <c r="I12" s="27"/>
      <c r="J12" s="27"/>
      <c r="K12" s="27"/>
      <c r="L12" s="27"/>
      <c r="M12" s="27"/>
      <c r="N12" s="66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2">
        <v>1995</v>
      </c>
      <c r="C13" s="62"/>
      <c r="D13" s="63" t="s">
        <v>38</v>
      </c>
      <c r="E13" s="64"/>
      <c r="F13" s="65" t="s">
        <v>45</v>
      </c>
      <c r="G13" s="68"/>
      <c r="H13" s="67"/>
      <c r="I13" s="62"/>
      <c r="J13" s="62"/>
      <c r="K13" s="62"/>
      <c r="L13" s="62"/>
      <c r="M13" s="62"/>
      <c r="N13" s="62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1996</v>
      </c>
      <c r="C14" s="27" t="s">
        <v>37</v>
      </c>
      <c r="D14" s="29" t="s">
        <v>38</v>
      </c>
      <c r="E14" s="59">
        <v>24</v>
      </c>
      <c r="F14" s="27">
        <v>2</v>
      </c>
      <c r="G14" s="27">
        <v>17</v>
      </c>
      <c r="H14" s="27">
        <v>19</v>
      </c>
      <c r="I14" s="27">
        <v>113</v>
      </c>
      <c r="J14" s="27">
        <v>16</v>
      </c>
      <c r="K14" s="27">
        <v>31</v>
      </c>
      <c r="L14" s="27">
        <v>47</v>
      </c>
      <c r="M14" s="27">
        <v>19</v>
      </c>
      <c r="N14" s="30">
        <v>0.60799999999999998</v>
      </c>
      <c r="O14" s="37">
        <f>PRODUCT(I14/N14)</f>
        <v>185.85526315789474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 t="s">
        <v>39</v>
      </c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1997</v>
      </c>
      <c r="C15" s="27" t="s">
        <v>40</v>
      </c>
      <c r="D15" s="29" t="s">
        <v>38</v>
      </c>
      <c r="E15" s="59">
        <v>24</v>
      </c>
      <c r="F15" s="27">
        <v>2</v>
      </c>
      <c r="G15" s="27">
        <v>25</v>
      </c>
      <c r="H15" s="27">
        <v>23</v>
      </c>
      <c r="I15" s="27">
        <v>111</v>
      </c>
      <c r="J15" s="27">
        <v>20</v>
      </c>
      <c r="K15" s="27">
        <v>26</v>
      </c>
      <c r="L15" s="27">
        <v>38</v>
      </c>
      <c r="M15" s="27">
        <f>PRODUCT(F15+G15)</f>
        <v>27</v>
      </c>
      <c r="N15" s="60">
        <v>0.53100000000000003</v>
      </c>
      <c r="O15" s="37">
        <f>PRODUCT(I15/N15)</f>
        <v>209.03954802259886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 t="s">
        <v>41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1998</v>
      </c>
      <c r="C16" s="27" t="s">
        <v>42</v>
      </c>
      <c r="D16" s="29" t="s">
        <v>43</v>
      </c>
      <c r="E16" s="59">
        <v>4</v>
      </c>
      <c r="F16" s="27">
        <v>1</v>
      </c>
      <c r="G16" s="27">
        <v>2</v>
      </c>
      <c r="H16" s="27">
        <v>1</v>
      </c>
      <c r="I16" s="27">
        <v>12</v>
      </c>
      <c r="J16" s="27">
        <v>2</v>
      </c>
      <c r="K16" s="27">
        <v>4</v>
      </c>
      <c r="L16" s="27">
        <v>3</v>
      </c>
      <c r="M16" s="27">
        <f>PRODUCT(F16+G16)</f>
        <v>3</v>
      </c>
      <c r="N16" s="30">
        <v>0.6</v>
      </c>
      <c r="O16" s="37">
        <f>PRODUCT(I16/N16)</f>
        <v>20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61" t="s">
        <v>44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SUM(E7:E16)</f>
        <v>76</v>
      </c>
      <c r="F17" s="19">
        <f t="shared" si="0"/>
        <v>7</v>
      </c>
      <c r="G17" s="19">
        <f t="shared" si="0"/>
        <v>68</v>
      </c>
      <c r="H17" s="19">
        <f t="shared" si="0"/>
        <v>61</v>
      </c>
      <c r="I17" s="19">
        <f t="shared" si="0"/>
        <v>345</v>
      </c>
      <c r="J17" s="19">
        <f t="shared" si="0"/>
        <v>58</v>
      </c>
      <c r="K17" s="19">
        <f t="shared" si="0"/>
        <v>89</v>
      </c>
      <c r="L17" s="19">
        <f t="shared" si="0"/>
        <v>123</v>
      </c>
      <c r="M17" s="19">
        <f t="shared" si="0"/>
        <v>75</v>
      </c>
      <c r="N17" s="31">
        <f>PRODUCT(I17/O17)</f>
        <v>0.5685599033719857</v>
      </c>
      <c r="O17" s="32">
        <f t="shared" ref="O17:AE17" si="1">SUM(O7:O16)</f>
        <v>606.7962196311978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2</v>
      </c>
      <c r="V17" s="19">
        <f t="shared" si="1"/>
        <v>0</v>
      </c>
      <c r="W17" s="19">
        <f t="shared" si="1"/>
        <v>1</v>
      </c>
      <c r="X17" s="19">
        <f t="shared" si="1"/>
        <v>2</v>
      </c>
      <c r="Y17" s="19">
        <f t="shared" si="1"/>
        <v>8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SUM(F17:H17)+((I17-F17-G17)/3)+(E17/3)+(Z17*25)+(AA17*25)+(AB17*10)+(AC17*25)+(AD17*20)+(AE17*15)+10</f>
        <v>261.33333333333337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52</v>
      </c>
      <c r="Q20" s="13"/>
      <c r="R20" s="13"/>
      <c r="S20" s="13"/>
      <c r="T20" s="74"/>
      <c r="U20" s="74"/>
      <c r="V20" s="74"/>
      <c r="W20" s="74"/>
      <c r="X20" s="74"/>
      <c r="Y20" s="13"/>
      <c r="Z20" s="13"/>
      <c r="AA20" s="13"/>
      <c r="AB20" s="13"/>
      <c r="AC20" s="13"/>
      <c r="AD20" s="13"/>
      <c r="AE20" s="13"/>
      <c r="AF20" s="7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76</v>
      </c>
      <c r="F21" s="27">
        <f>PRODUCT(F17)</f>
        <v>7</v>
      </c>
      <c r="G21" s="27">
        <f>PRODUCT(G17)</f>
        <v>68</v>
      </c>
      <c r="H21" s="27">
        <f>PRODUCT(H17)</f>
        <v>61</v>
      </c>
      <c r="I21" s="27">
        <f>PRODUCT(I17)</f>
        <v>345</v>
      </c>
      <c r="J21" s="1"/>
      <c r="K21" s="43">
        <f>PRODUCT((F21+G21)/E21)</f>
        <v>0.98684210526315785</v>
      </c>
      <c r="L21" s="43">
        <f>PRODUCT(H21/E21)</f>
        <v>0.80263157894736847</v>
      </c>
      <c r="M21" s="43">
        <f>PRODUCT(I21/E21)</f>
        <v>4.5394736842105265</v>
      </c>
      <c r="N21" s="30">
        <f>PRODUCT(N17)</f>
        <v>0.5685599033719857</v>
      </c>
      <c r="O21" s="25">
        <f>PRODUCT(O17)</f>
        <v>606.7962196311978</v>
      </c>
      <c r="P21" s="76" t="s">
        <v>53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/>
      <c r="AE21" s="79"/>
      <c r="AF21" s="8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81" t="s">
        <v>54</v>
      </c>
      <c r="Q22" s="82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4"/>
      <c r="AE22" s="84"/>
      <c r="AF22" s="8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f>PRODUCT(U17)</f>
        <v>2</v>
      </c>
      <c r="F23" s="28">
        <f t="shared" ref="F23:I23" si="2">PRODUCT(V17)</f>
        <v>0</v>
      </c>
      <c r="G23" s="28">
        <f t="shared" si="2"/>
        <v>1</v>
      </c>
      <c r="H23" s="28">
        <f t="shared" si="2"/>
        <v>2</v>
      </c>
      <c r="I23" s="28">
        <f t="shared" si="2"/>
        <v>8</v>
      </c>
      <c r="J23" s="1"/>
      <c r="K23" s="50">
        <f>PRODUCT((F23+G23)/E23)</f>
        <v>0.5</v>
      </c>
      <c r="L23" s="50">
        <f>PRODUCT(H23/E23)</f>
        <v>1</v>
      </c>
      <c r="M23" s="50">
        <f>PRODUCT(I23/E23)</f>
        <v>4</v>
      </c>
      <c r="N23" s="51"/>
      <c r="O23" s="25"/>
      <c r="P23" s="81" t="s">
        <v>55</v>
      </c>
      <c r="Q23" s="82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4"/>
      <c r="AE23" s="84"/>
      <c r="AF23" s="8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78</v>
      </c>
      <c r="F24" s="19">
        <f>SUM(F21:F23)</f>
        <v>7</v>
      </c>
      <c r="G24" s="19">
        <f>SUM(G21:G23)</f>
        <v>69</v>
      </c>
      <c r="H24" s="19">
        <f>SUM(H21:H23)</f>
        <v>63</v>
      </c>
      <c r="I24" s="19">
        <f>SUM(I21:I23)</f>
        <v>353</v>
      </c>
      <c r="J24" s="1"/>
      <c r="K24" s="55">
        <f>PRODUCT((F24+G24)/E24)</f>
        <v>0.97435897435897434</v>
      </c>
      <c r="L24" s="55">
        <f>PRODUCT(H24/E24)</f>
        <v>0.80769230769230771</v>
      </c>
      <c r="M24" s="55">
        <f>PRODUCT(I24/E24)</f>
        <v>4.5256410256410255</v>
      </c>
      <c r="N24" s="31">
        <v>0.56899999999999995</v>
      </c>
      <c r="O24" s="25">
        <f>SUM(O21:O23)</f>
        <v>606.7962196311978</v>
      </c>
      <c r="P24" s="86" t="s">
        <v>56</v>
      </c>
      <c r="Q24" s="87"/>
      <c r="R24" s="87"/>
      <c r="S24" s="88" t="s">
        <v>58</v>
      </c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9" t="s">
        <v>57</v>
      </c>
      <c r="AE24" s="89"/>
      <c r="AF24" s="90" t="s">
        <v>59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58" t="s">
        <v>36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2023-02-09T17:07:57Z</dcterms:modified>
</cp:coreProperties>
</file>